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110\Insolvency\CASES\Hubtown Bus Terminal (Vadodara) Pvt Ltd\9. IBBI &amp; IPA Compliances\Claim Lists\Claim List dt\"/>
    </mc:Choice>
  </mc:AlternateContent>
  <bookViews>
    <workbookView xWindow="0" yWindow="0" windowWidth="20490" windowHeight="7755" activeTab="2"/>
  </bookViews>
  <sheets>
    <sheet name="Summary" sheetId="1" r:id="rId1"/>
    <sheet name="Annexure 2" sheetId="11" r:id="rId2"/>
    <sheet name="Annexure 3" sheetId="12" r:id="rId3"/>
    <sheet name="Annexure 7" sheetId="14" r:id="rId4"/>
    <sheet name="Annexure 8" sheetId="15" r:id="rId5"/>
    <sheet name="Annexure 9" sheetId="16" r:id="rId6"/>
    <sheet name="Annexure 1" sheetId="2" state="hidden" r:id="rId7"/>
    <sheet name="Annexure-2" sheetId="3" state="hidden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F13" i="1" l="1"/>
  <c r="D13" i="1"/>
  <c r="F12" i="1"/>
  <c r="D12" i="1"/>
  <c r="F11" i="1"/>
  <c r="D11" i="1"/>
  <c r="F7" i="1"/>
  <c r="D7" i="1"/>
  <c r="E14" i="1"/>
  <c r="C14" i="1"/>
  <c r="G10" i="12" l="1"/>
  <c r="G9" i="12"/>
  <c r="E11" i="16" l="1"/>
  <c r="F11" i="16"/>
  <c r="D10" i="15" l="1"/>
  <c r="E10" i="15"/>
  <c r="I10" i="14" l="1"/>
  <c r="J10" i="14"/>
  <c r="K10" i="14"/>
  <c r="L10" i="14"/>
  <c r="M10" i="14"/>
  <c r="E10" i="14"/>
  <c r="F10" i="14"/>
  <c r="A3" i="12"/>
  <c r="A3" i="14" s="1"/>
  <c r="A3" i="15" s="1"/>
  <c r="B4" i="16" s="1"/>
  <c r="D10" i="12"/>
  <c r="E10" i="12"/>
  <c r="J10" i="12"/>
  <c r="F24" i="11" l="1"/>
  <c r="D6" i="1" s="1"/>
  <c r="D14" i="1" s="1"/>
  <c r="G24" i="11"/>
  <c r="F6" i="1" s="1"/>
  <c r="F14" i="1" s="1"/>
  <c r="K24" i="11"/>
  <c r="O24" i="11"/>
  <c r="A2" i="3" l="1"/>
</calcChain>
</file>

<file path=xl/sharedStrings.xml><?xml version="1.0" encoding="utf-8"?>
<sst xmlns="http://schemas.openxmlformats.org/spreadsheetml/2006/main" count="279" uniqueCount="117">
  <si>
    <t>Sr. no.</t>
  </si>
  <si>
    <t>Category of Creditors</t>
  </si>
  <si>
    <t xml:space="preserve">Summary of Claims Received	</t>
  </si>
  <si>
    <t>Amount</t>
  </si>
  <si>
    <t>No. of claims</t>
  </si>
  <si>
    <t>Summary of claims admitted</t>
  </si>
  <si>
    <t xml:space="preserve">Amount of Contingent Claims	</t>
  </si>
  <si>
    <t xml:space="preserve">Amount of Claim Not Admitted	</t>
  </si>
  <si>
    <t xml:space="preserve">Amount of Claims under Verification	</t>
  </si>
  <si>
    <t xml:space="preserve">Secured financial creditors belonging to any class of creditors	</t>
  </si>
  <si>
    <t xml:space="preserve">Unsecured financial creditors belonging to any class of creditors	</t>
  </si>
  <si>
    <t xml:space="preserve">Secured financial creditors (other than financial creditors belonging to any class of creditors)	</t>
  </si>
  <si>
    <t xml:space="preserve">Unsecured financial creditors (other than financial creditors belonging to any class of creditors)	</t>
  </si>
  <si>
    <t>Operational creditors (Workmen)</t>
  </si>
  <si>
    <t xml:space="preserve">Operational creditors (Employees)	</t>
  </si>
  <si>
    <t xml:space="preserve">Operational creditors (Government Dues)	</t>
  </si>
  <si>
    <t>Operational creditors (other than Workmen and Employees and Government Dues)</t>
  </si>
  <si>
    <t xml:space="preserve">Other creditors, if any, (other than financial creditors and operational creditors)	</t>
  </si>
  <si>
    <t>Annexure-1</t>
  </si>
  <si>
    <t>List of secured financial creditors belonging to any class of creditors</t>
  </si>
  <si>
    <t>(Amount in ₹)</t>
  </si>
  <si>
    <t>Sl.No.</t>
  </si>
  <si>
    <t>Name of creditor</t>
  </si>
  <si>
    <t>Details of claim received</t>
  </si>
  <si>
    <t>Details of claim admitted</t>
  </si>
  <si>
    <t>Amount of   contingent claim</t>
  </si>
  <si>
    <t>Amount of any mutual dues, that may be set- 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</si>
  <si>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</si>
  <si>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</si>
  <si>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</si>
  <si>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</si>
  <si>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</si>
  <si>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</si>
  <si>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</si>
  <si>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</si>
  <si>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</si>
  <si>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</si>
  <si>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</si>
  <si>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No</t>
  </si>
  <si>
    <t>Annexure-2</t>
  </si>
  <si>
    <t>List of unsecured financial creditors belonging to any class of creditors</t>
  </si>
  <si>
    <t>Amount of contingent claim</t>
  </si>
  <si>
    <t>% voting share in CoC</t>
  </si>
  <si>
    <t>% of voting share in CoC, if applicable</t>
  </si>
  <si>
    <t>Details of Claimant</t>
  </si>
  <si>
    <t>Department</t>
  </si>
  <si>
    <t>Government</t>
  </si>
  <si>
    <t>List of operational creditors (Other than Workmen and Employees and Government Dues)</t>
  </si>
  <si>
    <t>Name of  creditor</t>
  </si>
  <si>
    <t>Amount of any mutual dues,that may be set-off</t>
  </si>
  <si>
    <t>Total</t>
  </si>
  <si>
    <t>Amount of claims admitted</t>
  </si>
  <si>
    <t>Details in Annexures</t>
  </si>
  <si>
    <t>Amount of any mutual dues, that may be set-off</t>
  </si>
  <si>
    <t>Unsecured</t>
  </si>
  <si>
    <t>Annexure
(Filing under clause (ca) of sub-regulation (2) of regulation 13 the IBBI (Insolvency Resolution Process for Corporate Persons) Regulations, 2016</t>
  </si>
  <si>
    <t>-</t>
  </si>
  <si>
    <t>Annexure – 3</t>
  </si>
  <si>
    <t>List of Secured Financial Creditors (Other than Financial Creditors belonging to any Class of Creditors)</t>
  </si>
  <si>
    <t>List of Other Creditors (Other than financial creditors and operational creditors)</t>
  </si>
  <si>
    <t>Name of the Corporate Debtor: Jay Formulations Limited; Date of Commencement of CIRP: 26-09-2023; List of Creditors as on: 23-01-2024</t>
  </si>
  <si>
    <t>As per reg 16A claim admitted amount is including 8% Interest.</t>
  </si>
  <si>
    <t>Real Estate Allottees</t>
  </si>
  <si>
    <t xml:space="preserve">Hanosh Minoo Gandhi </t>
  </si>
  <si>
    <t>Meenakshi Vyas</t>
  </si>
  <si>
    <t xml:space="preserve">Ashu Manish Sharma </t>
  </si>
  <si>
    <t>Jagdish Belani</t>
  </si>
  <si>
    <t>Nitakuvarba Parmar</t>
  </si>
  <si>
    <t>Shambhu Ram</t>
  </si>
  <si>
    <t>Kalpesh Prajapati</t>
  </si>
  <si>
    <t>Dharmesh Ishwarlal Ramwani</t>
  </si>
  <si>
    <t>Vishal thakur</t>
  </si>
  <si>
    <t>Deen Dayal Jaiswal</t>
  </si>
  <si>
    <t>Priyanka Vivekkumar Agnihotri</t>
  </si>
  <si>
    <t>Gaurav Singh Bhaduria</t>
  </si>
  <si>
    <t>Rohit Maheshlal Ambalal</t>
  </si>
  <si>
    <t>Details of claim</t>
  </si>
  <si>
    <t>Identification No.</t>
  </si>
  <si>
    <t>Sr. No.</t>
  </si>
  <si>
    <t>Financial Creditor</t>
  </si>
  <si>
    <t>State Bank Of India</t>
  </si>
  <si>
    <t>Sr.No.</t>
  </si>
  <si>
    <t>Employees' Provident Fund Organisaion</t>
  </si>
  <si>
    <t>Regional P.F. Commissioner-II</t>
  </si>
  <si>
    <t>Annexure - 7</t>
  </si>
  <si>
    <t>List of Operational Creditors (Government dues)</t>
  </si>
  <si>
    <t>N.A</t>
  </si>
  <si>
    <t>Operational Creditor</t>
  </si>
  <si>
    <t>Link lntime India Pvt. Ltd</t>
  </si>
  <si>
    <t>Employee State Insurance Corporation</t>
  </si>
  <si>
    <t>Amount Claimed</t>
  </si>
  <si>
    <t>Claim Admitted</t>
  </si>
  <si>
    <t>Sr.No</t>
  </si>
  <si>
    <t>Aadhar - 7228 9483 2439
PAN - AZUPB9614L</t>
  </si>
  <si>
    <t>PAN - CQTPP1195A
Aadhar - 8889 7853 1524</t>
  </si>
  <si>
    <t>PAN - ABLPR6916Q</t>
  </si>
  <si>
    <t>PAN - AGGPD1583K</t>
  </si>
  <si>
    <t>PAN - AWLPT3691B</t>
  </si>
  <si>
    <t>PAN - ABW9B6670L</t>
  </si>
  <si>
    <t>Aadhar - 314704789243</t>
  </si>
  <si>
    <t>Aadhar - 503661500369</t>
  </si>
  <si>
    <t>Aadhar - 312763435019</t>
  </si>
  <si>
    <t>Aadhar - 789943043132</t>
  </si>
  <si>
    <t>Aadhar - 763018917886</t>
  </si>
  <si>
    <t>Aadhar - 453120012744
PAN - AQFPR6776H</t>
  </si>
  <si>
    <t>Aadhar - 701597952125</t>
  </si>
  <si>
    <t>Details of Claim Admitted</t>
  </si>
  <si>
    <t>Annexure - 9</t>
  </si>
  <si>
    <t>Annexure - 8</t>
  </si>
  <si>
    <t>Name of the Corporate Debtor: Hubtown Bus Terminal (Vadodara) Pvt Ltd; Date of Commencement of CIRP: 24th November, 2023; List of Creditors as on: 01-02-2024</t>
  </si>
  <si>
    <t>List of Unsecured Financial Creditors belonging to any Class of Creditors</t>
  </si>
  <si>
    <t>Annexure - 2</t>
  </si>
  <si>
    <t xml:space="preserve">Patel Dilipbhai Kanjibhai </t>
  </si>
  <si>
    <t>3,12,075(Amount not considered)</t>
  </si>
  <si>
    <t>4,66,000(Amount not considered)</t>
  </si>
  <si>
    <t>5,60,000(Amount not considered)</t>
  </si>
  <si>
    <t>2,96,000(Amount not considered)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</si>
</sst>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dd\-mmm\-yy\ hh:mm"/>
    <numFmt numFmtId="171" formatCode="_ * #,##0.00_ ;_ * \-#,##0.00_ ;_ * &quot;-&quot;??_ ;_ @_ "/>
    <numFmt numFmtId="172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172" fontId="1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6" fillId="0" borderId="8" xfId="0" applyFont="1" applyBorder="1" applyAlignment="1">
      <alignment horizontal="left" wrapText="1"/>
    </xf>
    <xf numFmtId="0" fontId="4" fillId="0" borderId="0" xfId="0" applyFont="1"/>
    <xf numFmtId="3" fontId="6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0" fontId="7" fillId="0" borderId="0" xfId="1" applyNumberFormat="1" applyFont="1" applyAlignment="1">
      <alignment vertical="center" wrapText="1"/>
    </xf>
    <xf numFmtId="10" fontId="4" fillId="0" borderId="0" xfId="1" applyNumberFormat="1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8" xfId="1" applyFont="1" applyBorder="1" applyAlignment="1">
      <alignment vertical="center"/>
    </xf>
    <xf numFmtId="43" fontId="2" fillId="0" borderId="8" xfId="1" applyFont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164" fontId="2" fillId="0" borderId="15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8" fillId="0" borderId="0" xfId="0" applyFont="1"/>
    <xf numFmtId="0" fontId="8" fillId="0" borderId="19" xfId="0" applyFont="1" applyBorder="1" applyAlignment="1">
      <alignment horizontal="center"/>
    </xf>
    <xf numFmtId="10" fontId="8" fillId="0" borderId="19" xfId="0" applyNumberFormat="1" applyFont="1" applyBorder="1" applyAlignment="1">
      <alignment horizontal="center" vertical="center"/>
    </xf>
    <xf numFmtId="164" fontId="10" fillId="0" borderId="19" xfId="3" applyNumberFormat="1" applyFont="1" applyFill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3" fontId="8" fillId="0" borderId="19" xfId="1" applyFont="1" applyBorder="1" applyAlignment="1">
      <alignment horizontal="center" vertical="center" wrapText="1"/>
    </xf>
    <xf numFmtId="14" fontId="8" fillId="0" borderId="19" xfId="1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0" borderId="19" xfId="0" applyFont="1" applyBorder="1"/>
    <xf numFmtId="0" fontId="9" fillId="0" borderId="0" xfId="0" applyFont="1" applyAlignment="1">
      <alignment horizontal="center" vertical="center" wrapText="1"/>
    </xf>
    <xf numFmtId="15" fontId="10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8" fillId="0" borderId="19" xfId="1" applyNumberFormat="1" applyFont="1" applyBorder="1" applyAlignment="1">
      <alignment horizontal="center" vertical="center"/>
    </xf>
    <xf numFmtId="164" fontId="9" fillId="0" borderId="19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vertical="center"/>
    </xf>
    <xf numFmtId="43" fontId="8" fillId="0" borderId="19" xfId="1" applyFont="1" applyBorder="1" applyAlignment="1">
      <alignment vertical="center" wrapText="1"/>
    </xf>
    <xf numFmtId="14" fontId="8" fillId="0" borderId="19" xfId="1" applyNumberFormat="1" applyFont="1" applyBorder="1" applyAlignment="1">
      <alignment vertical="center"/>
    </xf>
    <xf numFmtId="164" fontId="8" fillId="0" borderId="19" xfId="1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horizontal="center"/>
    </xf>
    <xf numFmtId="10" fontId="9" fillId="0" borderId="19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9" xfId="0" quotePrefix="1" applyNumberFormat="1" applyFont="1" applyBorder="1" applyAlignment="1">
      <alignment horizontal="center" vertical="center"/>
    </xf>
    <xf numFmtId="0" fontId="10" fillId="0" borderId="19" xfId="0" quotePrefix="1" applyFont="1" applyBorder="1" applyAlignment="1">
      <alignment horizontal="center" vertical="center"/>
    </xf>
    <xf numFmtId="10" fontId="9" fillId="0" borderId="19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8" fillId="0" borderId="19" xfId="1" applyNumberFormat="1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/>
    </xf>
    <xf numFmtId="43" fontId="8" fillId="0" borderId="19" xfId="2" applyFont="1" applyBorder="1"/>
    <xf numFmtId="43" fontId="8" fillId="0" borderId="19" xfId="2" applyFont="1" applyFill="1" applyBorder="1"/>
    <xf numFmtId="0" fontId="9" fillId="0" borderId="19" xfId="0" applyFont="1" applyBorder="1"/>
    <xf numFmtId="0" fontId="9" fillId="0" borderId="0" xfId="0" applyFont="1"/>
    <xf numFmtId="43" fontId="8" fillId="0" borderId="0" xfId="0" applyNumberFormat="1" applyFont="1"/>
    <xf numFmtId="164" fontId="8" fillId="0" borderId="19" xfId="2" applyNumberFormat="1" applyFont="1" applyBorder="1"/>
    <xf numFmtId="164" fontId="9" fillId="0" borderId="19" xfId="0" applyNumberFormat="1" applyFont="1" applyBorder="1"/>
    <xf numFmtId="43" fontId="8" fillId="0" borderId="19" xfId="2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3" fontId="2" fillId="0" borderId="13" xfId="1" applyFont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vertical="center"/>
    </xf>
    <xf numFmtId="0" fontId="9" fillId="2" borderId="19" xfId="0" applyFont="1" applyFill="1" applyBorder="1" applyAlignment="1">
      <alignment horizontal="center"/>
    </xf>
    <xf numFmtId="164" fontId="10" fillId="0" borderId="19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8" fillId="2" borderId="19" xfId="0" applyFont="1" applyFill="1" applyBorder="1" applyAlignment="1">
      <alignment horizontal="center"/>
    </xf>
  </cellXfs>
  <cellStyles count="16">
    <cellStyle name="Comma" xfId="1" builtinId="3"/>
    <cellStyle name="Comma 2" xfId="2"/>
    <cellStyle name="Comma 2 2" xfId="13"/>
    <cellStyle name="Comma 2 3" xfId="10"/>
    <cellStyle name="Comma 3" xfId="9"/>
    <cellStyle name="Comma 4" xfId="12"/>
    <cellStyle name="Comma 5" xfId="3"/>
    <cellStyle name="Comma 5 2" xfId="15"/>
    <cellStyle name="Currency 2" xfId="7"/>
    <cellStyle name="Normal" xfId="0" builtinId="0"/>
    <cellStyle name="Normal 2" xfId="6"/>
    <cellStyle name="Normal 3" xfId="8"/>
    <cellStyle name="Normal 4" xfId="11"/>
    <cellStyle name="Normal 5" xfId="14"/>
    <cellStyle name="Normal 6" xfId="4"/>
    <cellStyle name="Percent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I6" sqref="I6"/>
    </sheetView>
  </sheetViews>
  <sheetFormatPr defaultColWidth="9.140625" defaultRowHeight="15" x14ac:dyDescent="0.25"/>
  <cols>
    <col min="1" max="1" width="9.42578125" style="15" bestFit="1" customWidth="1"/>
    <col min="2" max="2" width="27.140625" style="15" customWidth="1"/>
    <col min="3" max="3" width="12" style="22" customWidth="1"/>
    <col min="4" max="4" width="21.5703125" style="25" bestFit="1" customWidth="1"/>
    <col min="5" max="5" width="12.85546875" style="28" customWidth="1"/>
    <col min="6" max="6" width="21.5703125" style="25" bestFit="1" customWidth="1"/>
    <col min="7" max="7" width="14.42578125" style="15" bestFit="1" customWidth="1"/>
    <col min="8" max="8" width="16" style="21" bestFit="1" customWidth="1"/>
    <col min="9" max="9" width="22.85546875" style="15" bestFit="1" customWidth="1"/>
    <col min="10" max="10" width="11.140625" style="15" customWidth="1"/>
    <col min="11" max="11" width="11.28515625" style="15" customWidth="1"/>
    <col min="12" max="12" width="9.140625" style="15"/>
    <col min="13" max="13" width="8.42578125" style="17" bestFit="1" customWidth="1"/>
    <col min="14" max="16384" width="9.140625" style="15"/>
  </cols>
  <sheetData>
    <row r="1" spans="1:14" ht="48.75" customHeight="1" thickBot="1" x14ac:dyDescent="0.3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14"/>
      <c r="M1" s="16"/>
      <c r="N1" s="14"/>
    </row>
    <row r="2" spans="1:14" ht="15" customHeight="1" thickBot="1" x14ac:dyDescent="0.3">
      <c r="A2" s="85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4" ht="43.5" customHeight="1" thickBot="1" x14ac:dyDescent="0.3">
      <c r="A3" s="90" t="s">
        <v>0</v>
      </c>
      <c r="B3" s="90" t="s">
        <v>1</v>
      </c>
      <c r="C3" s="82" t="s">
        <v>2</v>
      </c>
      <c r="D3" s="84"/>
      <c r="E3" s="92" t="s">
        <v>5</v>
      </c>
      <c r="F3" s="93"/>
      <c r="G3" s="88" t="s">
        <v>6</v>
      </c>
      <c r="H3" s="94" t="s">
        <v>7</v>
      </c>
      <c r="I3" s="88" t="s">
        <v>8</v>
      </c>
      <c r="J3" s="88" t="s">
        <v>52</v>
      </c>
      <c r="K3" s="88" t="s">
        <v>29</v>
      </c>
      <c r="L3" s="7"/>
    </row>
    <row r="4" spans="1:14" ht="45" customHeight="1" thickBot="1" x14ac:dyDescent="0.3">
      <c r="A4" s="91"/>
      <c r="B4" s="91"/>
      <c r="C4" s="12" t="s">
        <v>4</v>
      </c>
      <c r="D4" s="24" t="s">
        <v>3</v>
      </c>
      <c r="E4" s="26" t="s">
        <v>4</v>
      </c>
      <c r="F4" s="24" t="s">
        <v>51</v>
      </c>
      <c r="G4" s="89"/>
      <c r="H4" s="95"/>
      <c r="I4" s="89"/>
      <c r="J4" s="89"/>
      <c r="K4" s="89"/>
      <c r="L4" s="7"/>
    </row>
    <row r="5" spans="1:14" ht="45.75" thickBot="1" x14ac:dyDescent="0.3">
      <c r="A5" s="13">
        <v>1</v>
      </c>
      <c r="B5" s="18" t="s">
        <v>9</v>
      </c>
      <c r="C5" s="19"/>
      <c r="D5" s="23"/>
      <c r="E5" s="20"/>
      <c r="F5" s="23"/>
      <c r="G5" s="19"/>
      <c r="H5" s="19"/>
      <c r="I5" s="19"/>
      <c r="J5" s="19"/>
      <c r="K5" s="23"/>
      <c r="M5" s="15"/>
    </row>
    <row r="6" spans="1:14" ht="105.75" thickBot="1" x14ac:dyDescent="0.3">
      <c r="A6" s="13">
        <v>2</v>
      </c>
      <c r="B6" s="18" t="s">
        <v>10</v>
      </c>
      <c r="C6" s="19">
        <v>15</v>
      </c>
      <c r="D6" s="20">
        <f>'Annexure 2'!F24</f>
        <v>18926517.355930902</v>
      </c>
      <c r="E6" s="20">
        <v>15</v>
      </c>
      <c r="F6" s="20">
        <f>'Annexure 2'!G24</f>
        <v>14389757.1943998</v>
      </c>
      <c r="G6" s="19"/>
      <c r="H6" s="19"/>
      <c r="I6" s="110">
        <f>'Annexure 2'!O24</f>
        <v>2902748.2666011755</v>
      </c>
      <c r="J6" s="19"/>
      <c r="K6" s="18" t="s">
        <v>61</v>
      </c>
      <c r="M6" s="15"/>
    </row>
    <row r="7" spans="1:14" ht="60.75" thickBot="1" x14ac:dyDescent="0.3">
      <c r="A7" s="13">
        <v>3</v>
      </c>
      <c r="B7" s="18" t="s">
        <v>11</v>
      </c>
      <c r="C7" s="19">
        <v>1</v>
      </c>
      <c r="D7" s="20">
        <f>'Annexure 3'!D10</f>
        <v>767931100.47000003</v>
      </c>
      <c r="E7" s="20">
        <v>1</v>
      </c>
      <c r="F7" s="20">
        <f>'Annexure 3'!E10</f>
        <v>767931100.47000003</v>
      </c>
      <c r="G7" s="19"/>
      <c r="H7" s="19"/>
      <c r="I7" s="19"/>
      <c r="J7" s="19"/>
      <c r="K7" s="19"/>
      <c r="M7" s="15"/>
    </row>
    <row r="8" spans="1:14" ht="60.75" thickBot="1" x14ac:dyDescent="0.3">
      <c r="A8" s="13">
        <v>4</v>
      </c>
      <c r="B8" s="18" t="s">
        <v>12</v>
      </c>
      <c r="C8" s="19"/>
      <c r="D8" s="20"/>
      <c r="E8" s="20"/>
      <c r="F8" s="20"/>
      <c r="G8" s="19"/>
      <c r="H8" s="19"/>
      <c r="I8" s="19"/>
      <c r="J8" s="19"/>
      <c r="K8" s="19"/>
      <c r="M8" s="15"/>
    </row>
    <row r="9" spans="1:14" ht="30.75" thickBot="1" x14ac:dyDescent="0.3">
      <c r="A9" s="13">
        <v>5</v>
      </c>
      <c r="B9" s="18" t="s">
        <v>13</v>
      </c>
      <c r="C9" s="19"/>
      <c r="D9" s="20"/>
      <c r="E9" s="20"/>
      <c r="F9" s="20"/>
      <c r="G9" s="19"/>
      <c r="H9" s="19"/>
      <c r="I9" s="19"/>
      <c r="J9" s="19"/>
      <c r="K9" s="19"/>
      <c r="M9" s="15"/>
    </row>
    <row r="10" spans="1:14" ht="30.75" thickBot="1" x14ac:dyDescent="0.3">
      <c r="A10" s="13">
        <v>6</v>
      </c>
      <c r="B10" s="18" t="s">
        <v>14</v>
      </c>
      <c r="C10" s="19"/>
      <c r="D10" s="20"/>
      <c r="E10" s="20"/>
      <c r="F10" s="20"/>
      <c r="G10" s="19"/>
      <c r="H10" s="19"/>
      <c r="I10" s="19"/>
      <c r="J10" s="19"/>
      <c r="K10" s="19"/>
      <c r="M10" s="15"/>
    </row>
    <row r="11" spans="1:14" ht="30.75" thickBot="1" x14ac:dyDescent="0.3">
      <c r="A11" s="13">
        <v>7</v>
      </c>
      <c r="B11" s="18" t="s">
        <v>15</v>
      </c>
      <c r="C11" s="19">
        <v>1</v>
      </c>
      <c r="D11" s="20">
        <f>'Annexure 7'!E10</f>
        <v>8806</v>
      </c>
      <c r="E11" s="20">
        <v>1</v>
      </c>
      <c r="F11" s="20">
        <f>'Annexure 7'!F10</f>
        <v>8806</v>
      </c>
      <c r="G11" s="19"/>
      <c r="H11" s="19"/>
      <c r="I11" s="19"/>
      <c r="J11" s="19"/>
      <c r="K11" s="19"/>
      <c r="M11" s="15"/>
    </row>
    <row r="12" spans="1:14" ht="45" customHeight="1" thickBot="1" x14ac:dyDescent="0.3">
      <c r="A12" s="13">
        <v>8</v>
      </c>
      <c r="B12" s="18" t="s">
        <v>16</v>
      </c>
      <c r="C12" s="19">
        <v>1</v>
      </c>
      <c r="D12" s="20">
        <f>'Annexure 8'!D10</f>
        <v>377600</v>
      </c>
      <c r="E12" s="20">
        <v>1</v>
      </c>
      <c r="F12" s="20">
        <f>'Annexure 8'!E10</f>
        <v>377600</v>
      </c>
      <c r="G12" s="19"/>
      <c r="H12" s="19"/>
      <c r="I12" s="19"/>
      <c r="J12" s="19"/>
      <c r="K12" s="19"/>
      <c r="M12" s="15"/>
    </row>
    <row r="13" spans="1:14" ht="45.75" thickBot="1" x14ac:dyDescent="0.3">
      <c r="A13" s="13">
        <v>9</v>
      </c>
      <c r="B13" s="18" t="s">
        <v>17</v>
      </c>
      <c r="C13" s="19">
        <v>1</v>
      </c>
      <c r="D13" s="20">
        <f>'Annexure 9'!E11</f>
        <v>3190</v>
      </c>
      <c r="E13" s="20">
        <v>1</v>
      </c>
      <c r="F13" s="20">
        <f>'Annexure 9'!F11</f>
        <v>3190</v>
      </c>
      <c r="G13" s="19"/>
      <c r="H13" s="19"/>
      <c r="I13" s="19"/>
      <c r="J13" s="19"/>
      <c r="K13" s="19"/>
      <c r="M13" s="15"/>
    </row>
    <row r="14" spans="1:14" ht="15.75" thickBot="1" x14ac:dyDescent="0.3">
      <c r="A14" s="30" t="s">
        <v>50</v>
      </c>
      <c r="B14" s="29"/>
      <c r="C14" s="19">
        <f>SUM(C6:C13)</f>
        <v>19</v>
      </c>
      <c r="D14" s="20">
        <f t="shared" ref="D14:F14" si="0">SUM(D6:D13)</f>
        <v>787247213.82593095</v>
      </c>
      <c r="E14" s="19">
        <f t="shared" si="0"/>
        <v>19</v>
      </c>
      <c r="F14" s="20">
        <f t="shared" si="0"/>
        <v>782710453.66439986</v>
      </c>
      <c r="G14" s="19"/>
      <c r="H14" s="19"/>
      <c r="I14" s="19"/>
      <c r="J14" s="19"/>
      <c r="K14" s="19"/>
      <c r="M14" s="15"/>
    </row>
    <row r="15" spans="1:14" x14ac:dyDescent="0.25">
      <c r="C15" s="15"/>
      <c r="E15" s="27"/>
      <c r="H15" s="15"/>
      <c r="M15" s="15"/>
    </row>
    <row r="16" spans="1:14" x14ac:dyDescent="0.25">
      <c r="C16" s="15"/>
      <c r="E16" s="27"/>
      <c r="H16" s="15"/>
      <c r="M16" s="15"/>
    </row>
    <row r="17" spans="3:13" x14ac:dyDescent="0.25">
      <c r="C17" s="15"/>
      <c r="E17" s="27"/>
      <c r="H17" s="15"/>
      <c r="M17" s="15"/>
    </row>
    <row r="18" spans="3:13" x14ac:dyDescent="0.25">
      <c r="C18" s="15"/>
      <c r="E18" s="27"/>
      <c r="H18" s="15"/>
      <c r="M18" s="15"/>
    </row>
    <row r="19" spans="3:13" x14ac:dyDescent="0.25">
      <c r="C19" s="15"/>
      <c r="E19" s="27"/>
      <c r="H19" s="15"/>
      <c r="M19" s="15"/>
    </row>
    <row r="20" spans="3:13" x14ac:dyDescent="0.25">
      <c r="C20" s="15"/>
      <c r="E20" s="27"/>
      <c r="H20" s="15"/>
      <c r="M20" s="15"/>
    </row>
  </sheetData>
  <mergeCells count="11">
    <mergeCell ref="A1:K1"/>
    <mergeCell ref="A2:K2"/>
    <mergeCell ref="K3:K4"/>
    <mergeCell ref="J3:J4"/>
    <mergeCell ref="B3:B4"/>
    <mergeCell ref="A3:A4"/>
    <mergeCell ref="C3:D3"/>
    <mergeCell ref="E3:F3"/>
    <mergeCell ref="G3:G4"/>
    <mergeCell ref="H3:H4"/>
    <mergeCell ref="I3:I4"/>
  </mergeCells>
  <pageMargins left="0.72" right="0.74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opLeftCell="A10" zoomScale="70" zoomScaleNormal="70" workbookViewId="0">
      <selection activeCell="P23" sqref="P23"/>
    </sheetView>
  </sheetViews>
  <sheetFormatPr defaultColWidth="9.140625" defaultRowHeight="14.25" x14ac:dyDescent="0.25"/>
  <cols>
    <col min="1" max="1" width="9.140625" style="40"/>
    <col min="2" max="2" width="10.5703125" style="40" bestFit="1" customWidth="1"/>
    <col min="3" max="3" width="30.85546875" style="40" bestFit="1" customWidth="1"/>
    <col min="4" max="4" width="25.42578125" style="40" customWidth="1"/>
    <col min="5" max="5" width="14.140625" style="40" customWidth="1"/>
    <col min="6" max="6" width="16.42578125" style="40" customWidth="1"/>
    <col min="7" max="7" width="18.7109375" style="40" customWidth="1"/>
    <col min="8" max="8" width="20.7109375" style="40" customWidth="1"/>
    <col min="9" max="9" width="14.7109375" style="40" customWidth="1"/>
    <col min="10" max="10" width="11.140625" style="40" customWidth="1"/>
    <col min="11" max="11" width="14.5703125" style="40" customWidth="1"/>
    <col min="12" max="12" width="13.85546875" style="40" customWidth="1"/>
    <col min="13" max="13" width="17.5703125" style="40" customWidth="1"/>
    <col min="14" max="14" width="11.5703125" style="40" customWidth="1"/>
    <col min="15" max="15" width="14.140625" style="69" customWidth="1"/>
    <col min="16" max="16" width="19.140625" style="40" bestFit="1" customWidth="1"/>
    <col min="17" max="16384" width="9.140625" style="40"/>
  </cols>
  <sheetData>
    <row r="2" spans="2:16" x14ac:dyDescent="0.25">
      <c r="B2" s="96" t="s">
        <v>111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2:16" x14ac:dyDescent="0.25">
      <c r="B3" s="48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2:16" x14ac:dyDescent="0.25">
      <c r="B4" s="96" t="s">
        <v>109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2:16" x14ac:dyDescent="0.25">
      <c r="B5" s="48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x14ac:dyDescent="0.25">
      <c r="B6" s="96" t="s">
        <v>110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2:16" x14ac:dyDescent="0.25">
      <c r="B7" s="4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2:16" s="48" customFormat="1" ht="19.5" customHeight="1" x14ac:dyDescent="0.25">
      <c r="B8" s="96" t="s">
        <v>78</v>
      </c>
      <c r="C8" s="96" t="s">
        <v>22</v>
      </c>
      <c r="D8" s="96" t="s">
        <v>77</v>
      </c>
      <c r="E8" s="96" t="s">
        <v>76</v>
      </c>
      <c r="F8" s="96"/>
      <c r="G8" s="96" t="s">
        <v>106</v>
      </c>
      <c r="H8" s="96"/>
      <c r="I8" s="96"/>
      <c r="J8" s="96"/>
      <c r="K8" s="96"/>
      <c r="L8" s="96" t="s">
        <v>41</v>
      </c>
      <c r="M8" s="96" t="s">
        <v>53</v>
      </c>
      <c r="N8" s="96" t="s">
        <v>27</v>
      </c>
      <c r="O8" s="98" t="s">
        <v>28</v>
      </c>
      <c r="P8" s="96" t="s">
        <v>29</v>
      </c>
    </row>
    <row r="9" spans="2:16" s="48" customFormat="1" ht="39.75" customHeight="1" x14ac:dyDescent="0.25">
      <c r="B9" s="96"/>
      <c r="C9" s="96"/>
      <c r="D9" s="96"/>
      <c r="E9" s="38" t="s">
        <v>30</v>
      </c>
      <c r="F9" s="38" t="s">
        <v>31</v>
      </c>
      <c r="G9" s="38" t="s">
        <v>32</v>
      </c>
      <c r="H9" s="38" t="s">
        <v>33</v>
      </c>
      <c r="I9" s="38" t="s">
        <v>35</v>
      </c>
      <c r="J9" s="38" t="s">
        <v>36</v>
      </c>
      <c r="K9" s="38" t="s">
        <v>37</v>
      </c>
      <c r="L9" s="96"/>
      <c r="M9" s="96"/>
      <c r="N9" s="96"/>
      <c r="O9" s="98"/>
      <c r="P9" s="96"/>
    </row>
    <row r="10" spans="2:16" ht="28.5" x14ac:dyDescent="0.25">
      <c r="B10" s="42">
        <v>1</v>
      </c>
      <c r="C10" s="62" t="s">
        <v>75</v>
      </c>
      <c r="D10" s="63" t="s">
        <v>95</v>
      </c>
      <c r="E10" s="49">
        <v>45289</v>
      </c>
      <c r="F10" s="70">
        <v>822642.64</v>
      </c>
      <c r="G10" s="71">
        <v>720000</v>
      </c>
      <c r="H10" s="43" t="s">
        <v>62</v>
      </c>
      <c r="I10" s="42" t="s">
        <v>56</v>
      </c>
      <c r="J10" s="42" t="s">
        <v>38</v>
      </c>
      <c r="K10" s="33">
        <v>9.315364990708458E-4</v>
      </c>
      <c r="L10" s="42" t="s">
        <v>56</v>
      </c>
      <c r="M10" s="42" t="s">
        <v>56</v>
      </c>
      <c r="N10" s="42"/>
      <c r="O10" s="71">
        <v>102642.64</v>
      </c>
      <c r="P10" s="42"/>
    </row>
    <row r="11" spans="2:16" ht="42.75" x14ac:dyDescent="0.25">
      <c r="B11" s="42">
        <v>2</v>
      </c>
      <c r="C11" s="64" t="s">
        <v>74</v>
      </c>
      <c r="D11" s="64" t="s">
        <v>93</v>
      </c>
      <c r="E11" s="49">
        <v>45289</v>
      </c>
      <c r="F11" s="71">
        <v>1172234</v>
      </c>
      <c r="G11" s="71">
        <v>901434</v>
      </c>
      <c r="H11" s="43" t="s">
        <v>62</v>
      </c>
      <c r="I11" s="42" t="s">
        <v>56</v>
      </c>
      <c r="J11" s="42" t="s">
        <v>38</v>
      </c>
      <c r="K11" s="33">
        <v>1.7492819776308058E-3</v>
      </c>
      <c r="L11" s="42" t="s">
        <v>56</v>
      </c>
      <c r="M11" s="42" t="s">
        <v>56</v>
      </c>
      <c r="N11" s="42"/>
      <c r="O11" s="71">
        <v>270800</v>
      </c>
      <c r="P11" s="42"/>
    </row>
    <row r="12" spans="2:16" ht="28.5" x14ac:dyDescent="0.25">
      <c r="B12" s="42">
        <v>3</v>
      </c>
      <c r="C12" s="64" t="s">
        <v>73</v>
      </c>
      <c r="D12" s="65" t="s">
        <v>105</v>
      </c>
      <c r="E12" s="49">
        <v>45293</v>
      </c>
      <c r="F12" s="71">
        <v>2913378</v>
      </c>
      <c r="G12" s="71">
        <v>2752640</v>
      </c>
      <c r="H12" s="43" t="s">
        <v>62</v>
      </c>
      <c r="I12" s="42" t="s">
        <v>56</v>
      </c>
      <c r="J12" s="42" t="s">
        <v>38</v>
      </c>
      <c r="K12" s="33">
        <v>5.0574868649805142E-3</v>
      </c>
      <c r="L12" s="42" t="s">
        <v>56</v>
      </c>
      <c r="M12" s="42" t="s">
        <v>56</v>
      </c>
      <c r="N12" s="42"/>
      <c r="O12" s="71">
        <v>160738</v>
      </c>
      <c r="P12" s="42"/>
    </row>
    <row r="13" spans="2:16" ht="28.5" x14ac:dyDescent="0.25">
      <c r="B13" s="42">
        <v>4</v>
      </c>
      <c r="C13" s="64" t="s">
        <v>72</v>
      </c>
      <c r="D13" s="63" t="s">
        <v>96</v>
      </c>
      <c r="E13" s="49">
        <v>45293</v>
      </c>
      <c r="F13" s="71">
        <v>749720</v>
      </c>
      <c r="G13" s="71">
        <v>742140</v>
      </c>
      <c r="H13" s="43" t="s">
        <v>62</v>
      </c>
      <c r="I13" s="42" t="s">
        <v>56</v>
      </c>
      <c r="J13" s="42" t="s">
        <v>38</v>
      </c>
      <c r="K13" s="33">
        <v>1.2008632228139723E-3</v>
      </c>
      <c r="L13" s="42" t="s">
        <v>56</v>
      </c>
      <c r="M13" s="42" t="s">
        <v>56</v>
      </c>
      <c r="N13" s="42"/>
      <c r="O13" s="71">
        <v>7580</v>
      </c>
      <c r="P13" s="42"/>
    </row>
    <row r="14" spans="2:16" ht="28.5" x14ac:dyDescent="0.25">
      <c r="B14" s="42">
        <v>5</v>
      </c>
      <c r="C14" s="64" t="s">
        <v>71</v>
      </c>
      <c r="D14" s="63" t="s">
        <v>97</v>
      </c>
      <c r="E14" s="49">
        <v>45292</v>
      </c>
      <c r="F14" s="71">
        <v>700252</v>
      </c>
      <c r="G14" s="71">
        <v>700000</v>
      </c>
      <c r="H14" s="43" t="s">
        <v>62</v>
      </c>
      <c r="I14" s="42" t="s">
        <v>56</v>
      </c>
      <c r="J14" s="42" t="s">
        <v>38</v>
      </c>
      <c r="K14" s="33">
        <v>8.9671373593276952E-4</v>
      </c>
      <c r="L14" s="42" t="s">
        <v>56</v>
      </c>
      <c r="M14" s="42" t="s">
        <v>56</v>
      </c>
      <c r="N14" s="42"/>
      <c r="O14" s="71">
        <v>252</v>
      </c>
      <c r="P14" s="42"/>
    </row>
    <row r="15" spans="2:16" ht="28.5" x14ac:dyDescent="0.25">
      <c r="B15" s="42">
        <v>6</v>
      </c>
      <c r="C15" s="64" t="s">
        <v>70</v>
      </c>
      <c r="D15" s="64" t="s">
        <v>104</v>
      </c>
      <c r="E15" s="49">
        <v>45292</v>
      </c>
      <c r="F15" s="71">
        <v>1084089</v>
      </c>
      <c r="G15" s="71">
        <v>928509</v>
      </c>
      <c r="H15" s="43" t="s">
        <v>62</v>
      </c>
      <c r="I15" s="42" t="s">
        <v>56</v>
      </c>
      <c r="J15" s="42" t="s">
        <v>38</v>
      </c>
      <c r="K15" s="33">
        <v>1.8351712974248641E-3</v>
      </c>
      <c r="L15" s="42" t="s">
        <v>56</v>
      </c>
      <c r="M15" s="42" t="s">
        <v>56</v>
      </c>
      <c r="N15" s="42"/>
      <c r="O15" s="71">
        <v>155580</v>
      </c>
      <c r="P15" s="43"/>
    </row>
    <row r="16" spans="2:16" ht="42.75" x14ac:dyDescent="0.25">
      <c r="B16" s="42">
        <v>7</v>
      </c>
      <c r="C16" s="64" t="s">
        <v>69</v>
      </c>
      <c r="D16" s="64" t="s">
        <v>94</v>
      </c>
      <c r="E16" s="49">
        <v>45295</v>
      </c>
      <c r="F16" s="71">
        <v>774426</v>
      </c>
      <c r="G16" s="71">
        <v>95969</v>
      </c>
      <c r="H16" s="43" t="s">
        <v>62</v>
      </c>
      <c r="I16" s="42" t="s">
        <v>56</v>
      </c>
      <c r="J16" s="42" t="s">
        <v>38</v>
      </c>
      <c r="K16" s="33">
        <v>1.9368039712035784E-4</v>
      </c>
      <c r="L16" s="42" t="s">
        <v>56</v>
      </c>
      <c r="M16" s="42" t="s">
        <v>56</v>
      </c>
      <c r="N16" s="42"/>
      <c r="O16" s="71">
        <v>678457</v>
      </c>
      <c r="P16" s="112"/>
    </row>
    <row r="17" spans="2:16" ht="28.5" x14ac:dyDescent="0.25">
      <c r="B17" s="42">
        <v>8</v>
      </c>
      <c r="C17" s="64" t="s">
        <v>68</v>
      </c>
      <c r="D17" s="66" t="s">
        <v>103</v>
      </c>
      <c r="E17" s="49">
        <v>45296</v>
      </c>
      <c r="F17" s="71">
        <v>462463</v>
      </c>
      <c r="G17" s="71">
        <v>430920</v>
      </c>
      <c r="H17" s="43" t="s">
        <v>62</v>
      </c>
      <c r="I17" s="42" t="s">
        <v>56</v>
      </c>
      <c r="J17" s="42" t="s">
        <v>38</v>
      </c>
      <c r="K17" s="33">
        <v>7.9297521787726009E-4</v>
      </c>
      <c r="L17" s="42" t="s">
        <v>56</v>
      </c>
      <c r="M17" s="42" t="s">
        <v>56</v>
      </c>
      <c r="N17" s="42"/>
      <c r="O17" s="71">
        <v>31543</v>
      </c>
      <c r="P17" s="112"/>
    </row>
    <row r="18" spans="2:16" ht="28.5" x14ac:dyDescent="0.25">
      <c r="B18" s="42">
        <v>9</v>
      </c>
      <c r="C18" s="64" t="s">
        <v>67</v>
      </c>
      <c r="D18" s="63" t="s">
        <v>102</v>
      </c>
      <c r="E18" s="49">
        <v>45296</v>
      </c>
      <c r="F18" s="71">
        <v>843215</v>
      </c>
      <c r="G18" s="71">
        <v>509786</v>
      </c>
      <c r="H18" s="43" t="s">
        <v>62</v>
      </c>
      <c r="I18" s="42" t="s">
        <v>56</v>
      </c>
      <c r="J18" s="42" t="s">
        <v>38</v>
      </c>
      <c r="K18" s="33">
        <v>1.0485802965275392E-3</v>
      </c>
      <c r="L18" s="42" t="s">
        <v>56</v>
      </c>
      <c r="M18" s="42" t="s">
        <v>56</v>
      </c>
      <c r="N18" s="42"/>
      <c r="O18" s="71">
        <v>21417.105070074962</v>
      </c>
      <c r="P18" s="112" t="s">
        <v>113</v>
      </c>
    </row>
    <row r="19" spans="2:16" ht="28.5" x14ac:dyDescent="0.25">
      <c r="B19" s="42">
        <v>10</v>
      </c>
      <c r="C19" s="64" t="s">
        <v>66</v>
      </c>
      <c r="D19" s="63" t="s">
        <v>98</v>
      </c>
      <c r="E19" s="49">
        <v>45296</v>
      </c>
      <c r="F19" s="71">
        <v>4624500</v>
      </c>
      <c r="G19" s="71">
        <v>3388862.4784688996</v>
      </c>
      <c r="H19" s="43" t="s">
        <v>62</v>
      </c>
      <c r="I19" s="42" t="s">
        <v>56</v>
      </c>
      <c r="J19" s="42" t="s">
        <v>38</v>
      </c>
      <c r="K19" s="33">
        <v>6.2867703861260935E-3</v>
      </c>
      <c r="L19" s="42" t="s">
        <v>56</v>
      </c>
      <c r="M19" s="42" t="s">
        <v>56</v>
      </c>
      <c r="N19" s="42"/>
      <c r="O19" s="71">
        <v>1235637.5215311004</v>
      </c>
      <c r="P19" s="112"/>
    </row>
    <row r="20" spans="2:16" ht="42.75" x14ac:dyDescent="0.25">
      <c r="B20" s="42">
        <v>12</v>
      </c>
      <c r="C20" s="64" t="s">
        <v>65</v>
      </c>
      <c r="D20" s="67" t="s">
        <v>99</v>
      </c>
      <c r="E20" s="49">
        <v>45295</v>
      </c>
      <c r="F20" s="71">
        <v>1353055</v>
      </c>
      <c r="G20" s="71">
        <v>856489</v>
      </c>
      <c r="H20" s="43" t="s">
        <v>62</v>
      </c>
      <c r="I20" s="42" t="s">
        <v>56</v>
      </c>
      <c r="J20" s="42" t="s">
        <v>38</v>
      </c>
      <c r="K20" s="33">
        <v>1.7314894086054211E-3</v>
      </c>
      <c r="L20" s="42" t="s">
        <v>56</v>
      </c>
      <c r="M20" s="42" t="s">
        <v>56</v>
      </c>
      <c r="N20" s="42"/>
      <c r="O20" s="71">
        <v>30566</v>
      </c>
      <c r="P20" s="112" t="s">
        <v>114</v>
      </c>
    </row>
    <row r="21" spans="2:16" ht="42.75" x14ac:dyDescent="0.25">
      <c r="B21" s="42">
        <v>13</v>
      </c>
      <c r="C21" s="64" t="s">
        <v>64</v>
      </c>
      <c r="D21" s="67" t="s">
        <v>100</v>
      </c>
      <c r="E21" s="49">
        <v>45295</v>
      </c>
      <c r="F21" s="71">
        <v>1266742</v>
      </c>
      <c r="G21" s="71">
        <v>679851</v>
      </c>
      <c r="H21" s="43" t="s">
        <v>62</v>
      </c>
      <c r="I21" s="42" t="s">
        <v>56</v>
      </c>
      <c r="J21" s="42" t="s">
        <v>38</v>
      </c>
      <c r="K21" s="33">
        <v>1.4205540530654519E-3</v>
      </c>
      <c r="L21" s="42" t="s">
        <v>56</v>
      </c>
      <c r="M21" s="42" t="s">
        <v>56</v>
      </c>
      <c r="N21" s="42"/>
      <c r="O21" s="71">
        <v>26891</v>
      </c>
      <c r="P21" s="112" t="s">
        <v>115</v>
      </c>
    </row>
    <row r="22" spans="2:16" ht="28.5" x14ac:dyDescent="0.25">
      <c r="B22" s="42">
        <v>14</v>
      </c>
      <c r="C22" s="64" t="s">
        <v>63</v>
      </c>
      <c r="D22" s="67" t="s">
        <v>101</v>
      </c>
      <c r="E22" s="49">
        <v>45296</v>
      </c>
      <c r="F22" s="71">
        <v>1035999.7159309022</v>
      </c>
      <c r="G22" s="71">
        <v>995812.71593090217</v>
      </c>
      <c r="H22" s="43" t="s">
        <v>62</v>
      </c>
      <c r="I22" s="42" t="s">
        <v>56</v>
      </c>
      <c r="J22" s="42" t="s">
        <v>38</v>
      </c>
      <c r="K22" s="33">
        <v>2.0556272665765386E-3</v>
      </c>
      <c r="L22" s="42" t="s">
        <v>56</v>
      </c>
      <c r="M22" s="42" t="s">
        <v>56</v>
      </c>
      <c r="N22" s="42"/>
      <c r="O22" s="71">
        <v>40187</v>
      </c>
      <c r="P22" s="112"/>
    </row>
    <row r="23" spans="2:16" ht="42.75" x14ac:dyDescent="0.25">
      <c r="B23" s="42">
        <v>15</v>
      </c>
      <c r="C23" s="64" t="s">
        <v>112</v>
      </c>
      <c r="D23" s="42"/>
      <c r="E23" s="49">
        <v>45311</v>
      </c>
      <c r="F23" s="71">
        <v>1123801</v>
      </c>
      <c r="G23" s="71">
        <v>687344</v>
      </c>
      <c r="H23" s="43" t="s">
        <v>62</v>
      </c>
      <c r="I23" s="42" t="s">
        <v>56</v>
      </c>
      <c r="J23" s="42" t="s">
        <v>38</v>
      </c>
      <c r="K23" s="33">
        <v>1.3061418679316107E-3</v>
      </c>
      <c r="L23" s="42" t="s">
        <v>56</v>
      </c>
      <c r="M23" s="42" t="s">
        <v>56</v>
      </c>
      <c r="N23" s="42"/>
      <c r="O23" s="71">
        <v>140457</v>
      </c>
      <c r="P23" s="112" t="s">
        <v>116</v>
      </c>
    </row>
    <row r="24" spans="2:16" x14ac:dyDescent="0.25">
      <c r="B24" s="39"/>
      <c r="C24" s="39"/>
      <c r="D24" s="39"/>
      <c r="E24" s="39"/>
      <c r="F24" s="72">
        <f>SUM(F10:F23)</f>
        <v>18926517.355930902</v>
      </c>
      <c r="G24" s="72">
        <f>SUM(G10:G23)</f>
        <v>14389757.1943998</v>
      </c>
      <c r="H24" s="39"/>
      <c r="I24" s="39"/>
      <c r="J24" s="39"/>
      <c r="K24" s="68">
        <f>SUM(K10:K23)</f>
        <v>2.6506872491684045E-2</v>
      </c>
      <c r="L24" s="39"/>
      <c r="M24" s="39"/>
      <c r="N24" s="39"/>
      <c r="O24" s="72">
        <f>SUM(O10:O23)</f>
        <v>2902748.2666011755</v>
      </c>
      <c r="P24" s="72"/>
    </row>
    <row r="25" spans="2:16" x14ac:dyDescent="0.25">
      <c r="O25" s="40"/>
    </row>
    <row r="26" spans="2:16" x14ac:dyDescent="0.25">
      <c r="O26" s="40"/>
    </row>
    <row r="27" spans="2:16" x14ac:dyDescent="0.25">
      <c r="O27" s="113"/>
    </row>
    <row r="28" spans="2:16" x14ac:dyDescent="0.25">
      <c r="O28" s="40"/>
    </row>
    <row r="29" spans="2:16" x14ac:dyDescent="0.25">
      <c r="O29" s="40"/>
    </row>
  </sheetData>
  <mergeCells count="13">
    <mergeCell ref="D8:D9"/>
    <mergeCell ref="B6:P6"/>
    <mergeCell ref="B4:P4"/>
    <mergeCell ref="B2:P2"/>
    <mergeCell ref="E8:F8"/>
    <mergeCell ref="G8:K8"/>
    <mergeCell ref="L8:L9"/>
    <mergeCell ref="M8:M9"/>
    <mergeCell ref="N8:N9"/>
    <mergeCell ref="O8:O9"/>
    <mergeCell ref="P8:P9"/>
    <mergeCell ref="B8:B9"/>
    <mergeCell ref="C8:C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70" zoomScaleNormal="70" workbookViewId="0">
      <selection activeCell="G20" sqref="G20"/>
    </sheetView>
  </sheetViews>
  <sheetFormatPr defaultColWidth="9.140625" defaultRowHeight="14.25" x14ac:dyDescent="0.2"/>
  <cols>
    <col min="1" max="1" width="12.42578125" style="31" customWidth="1"/>
    <col min="2" max="2" width="20.5703125" style="31" bestFit="1" customWidth="1"/>
    <col min="3" max="3" width="16" style="31" bestFit="1" customWidth="1"/>
    <col min="4" max="4" width="17.7109375" style="31" bestFit="1" customWidth="1"/>
    <col min="5" max="5" width="17.42578125" style="31" customWidth="1"/>
    <col min="6" max="6" width="18.140625" style="31" customWidth="1"/>
    <col min="7" max="7" width="24.42578125" style="31" bestFit="1" customWidth="1"/>
    <col min="8" max="8" width="20.140625" style="31" customWidth="1"/>
    <col min="9" max="9" width="10.5703125" style="31" customWidth="1"/>
    <col min="10" max="10" width="17" style="31" customWidth="1"/>
    <col min="11" max="11" width="20.5703125" style="31" customWidth="1"/>
    <col min="12" max="12" width="22.5703125" style="31" customWidth="1"/>
    <col min="13" max="13" width="17" style="31" customWidth="1"/>
    <col min="14" max="14" width="22.42578125" style="31" customWidth="1"/>
    <col min="15" max="15" width="13.5703125" style="31" customWidth="1"/>
    <col min="16" max="16384" width="9.140625" style="31"/>
  </cols>
  <sheetData>
    <row r="1" spans="1:15" x14ac:dyDescent="0.2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">
      <c r="A3" s="99" t="str">
        <f>'Annexure 2'!B4</f>
        <v>Name of the Corporate Debtor: Hubtown Bus Terminal (Vadodara) Pvt Ltd; Date of Commencement of CIRP: 24th November, 2023; List of Creditors as on: 01-02-2024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x14ac:dyDescent="0.2">
      <c r="A4" s="37"/>
      <c r="B4" s="37"/>
      <c r="C4" s="37"/>
      <c r="D4" s="37"/>
      <c r="E4" s="37"/>
      <c r="F4" s="37"/>
      <c r="G4" s="37"/>
      <c r="H4" s="41"/>
      <c r="I4" s="37"/>
      <c r="J4" s="37"/>
      <c r="K4" s="37"/>
      <c r="L4" s="37"/>
      <c r="M4" s="37"/>
      <c r="N4" s="37"/>
      <c r="O4" s="37"/>
    </row>
    <row r="5" spans="1:15" x14ac:dyDescent="0.2">
      <c r="A5" s="100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x14ac:dyDescent="0.2">
      <c r="A7" s="96" t="s">
        <v>92</v>
      </c>
      <c r="B7" s="96" t="s">
        <v>22</v>
      </c>
      <c r="C7" s="96" t="s">
        <v>23</v>
      </c>
      <c r="D7" s="96"/>
      <c r="E7" s="96" t="s">
        <v>24</v>
      </c>
      <c r="F7" s="96"/>
      <c r="G7" s="96"/>
      <c r="H7" s="96"/>
      <c r="I7" s="96"/>
      <c r="J7" s="96"/>
      <c r="K7" s="96" t="s">
        <v>25</v>
      </c>
      <c r="L7" s="96" t="s">
        <v>53</v>
      </c>
      <c r="M7" s="96" t="s">
        <v>27</v>
      </c>
      <c r="N7" s="96" t="s">
        <v>28</v>
      </c>
      <c r="O7" s="96" t="s">
        <v>29</v>
      </c>
    </row>
    <row r="8" spans="1:15" ht="57" x14ac:dyDescent="0.2">
      <c r="A8" s="96"/>
      <c r="B8" s="96"/>
      <c r="C8" s="38" t="s">
        <v>30</v>
      </c>
      <c r="D8" s="38" t="s">
        <v>90</v>
      </c>
      <c r="E8" s="38" t="s">
        <v>91</v>
      </c>
      <c r="F8" s="38" t="s">
        <v>33</v>
      </c>
      <c r="G8" s="38" t="s">
        <v>34</v>
      </c>
      <c r="H8" s="38" t="s">
        <v>35</v>
      </c>
      <c r="I8" s="38" t="s">
        <v>36</v>
      </c>
      <c r="J8" s="38" t="s">
        <v>42</v>
      </c>
      <c r="K8" s="96"/>
      <c r="L8" s="96"/>
      <c r="M8" s="96"/>
      <c r="N8" s="96"/>
      <c r="O8" s="96"/>
    </row>
    <row r="9" spans="1:15" x14ac:dyDescent="0.2">
      <c r="A9" s="32">
        <v>1</v>
      </c>
      <c r="B9" s="32" t="s">
        <v>80</v>
      </c>
      <c r="C9" s="35">
        <v>41615</v>
      </c>
      <c r="D9" s="34">
        <v>767931100.47000003</v>
      </c>
      <c r="E9" s="34">
        <v>767931100.47000003</v>
      </c>
      <c r="F9" s="32" t="s">
        <v>79</v>
      </c>
      <c r="G9" s="73">
        <f>E9</f>
        <v>767931100.47000003</v>
      </c>
      <c r="H9" s="114" t="s">
        <v>56</v>
      </c>
      <c r="I9" s="32" t="s">
        <v>38</v>
      </c>
      <c r="J9" s="33">
        <v>0.97349312750831596</v>
      </c>
      <c r="K9" s="32"/>
      <c r="L9" s="32"/>
      <c r="M9" s="32"/>
      <c r="N9" s="32"/>
      <c r="O9" s="32"/>
    </row>
    <row r="10" spans="1:15" s="77" customFormat="1" x14ac:dyDescent="0.2">
      <c r="A10" s="36"/>
      <c r="B10" s="36" t="s">
        <v>50</v>
      </c>
      <c r="C10" s="36"/>
      <c r="D10" s="60">
        <f>SUM(D9)</f>
        <v>767931100.47000003</v>
      </c>
      <c r="E10" s="60">
        <f>SUM(E9)</f>
        <v>767931100.47000003</v>
      </c>
      <c r="F10" s="36"/>
      <c r="G10" s="60">
        <f>SUM(G9)</f>
        <v>767931100.47000003</v>
      </c>
      <c r="H10" s="111"/>
      <c r="I10" s="36"/>
      <c r="J10" s="61">
        <f>SUM(J9)</f>
        <v>0.97349312750831596</v>
      </c>
      <c r="K10" s="36"/>
      <c r="L10" s="36"/>
      <c r="M10" s="36"/>
      <c r="N10" s="36"/>
      <c r="O10" s="36"/>
    </row>
  </sheetData>
  <mergeCells count="12">
    <mergeCell ref="A1:O1"/>
    <mergeCell ref="A3:O3"/>
    <mergeCell ref="A5:O5"/>
    <mergeCell ref="A7:A8"/>
    <mergeCell ref="B7:B8"/>
    <mergeCell ref="C7:D7"/>
    <mergeCell ref="E7:J7"/>
    <mergeCell ref="K7:K8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activeCell="G9" sqref="G9"/>
    </sheetView>
  </sheetViews>
  <sheetFormatPr defaultColWidth="9.140625" defaultRowHeight="14.25" x14ac:dyDescent="0.2"/>
  <cols>
    <col min="1" max="1" width="9.140625" style="37"/>
    <col min="2" max="2" width="22.140625" style="37" customWidth="1"/>
    <col min="3" max="3" width="35.85546875" style="37" customWidth="1"/>
    <col min="4" max="4" width="13.140625" style="37" bestFit="1" customWidth="1"/>
    <col min="5" max="5" width="11.7109375" style="37" customWidth="1"/>
    <col min="6" max="6" width="11.5703125" style="37" customWidth="1"/>
    <col min="7" max="7" width="11.28515625" style="37" customWidth="1"/>
    <col min="8" max="8" width="11.5703125" style="37" customWidth="1"/>
    <col min="9" max="9" width="16.5703125" style="37" customWidth="1"/>
    <col min="10" max="10" width="13.5703125" style="37" customWidth="1"/>
    <col min="11" max="11" width="16.5703125" style="37" customWidth="1"/>
    <col min="12" max="12" width="14.85546875" style="37" customWidth="1"/>
    <col min="13" max="13" width="12.42578125" style="37" customWidth="1"/>
    <col min="14" max="14" width="13.85546875" style="37" customWidth="1"/>
    <col min="15" max="16384" width="9.140625" style="37"/>
  </cols>
  <sheetData>
    <row r="1" spans="1:14" x14ac:dyDescent="0.2">
      <c r="A1" s="97" t="s">
        <v>84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">
      <c r="A3" s="99" t="str">
        <f>'Annexure 3'!A3</f>
        <v>Name of the Corporate Debtor: Hubtown Bus Terminal (Vadodara) Pvt Ltd; Date of Commencement of CIRP: 24th November, 2023; List of Creditors as on: 01-02-2024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">
      <c r="I4" s="41"/>
    </row>
    <row r="5" spans="1:14" x14ac:dyDescent="0.2">
      <c r="A5" s="97" t="s">
        <v>85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7" spans="1:14" x14ac:dyDescent="0.2">
      <c r="A7" s="96" t="s">
        <v>81</v>
      </c>
      <c r="B7" s="96" t="s">
        <v>44</v>
      </c>
      <c r="C7" s="96"/>
      <c r="D7" s="96" t="s">
        <v>23</v>
      </c>
      <c r="E7" s="96"/>
      <c r="F7" s="96" t="s">
        <v>24</v>
      </c>
      <c r="G7" s="96"/>
      <c r="H7" s="96"/>
      <c r="I7" s="96"/>
      <c r="J7" s="96" t="s">
        <v>41</v>
      </c>
      <c r="K7" s="96" t="s">
        <v>53</v>
      </c>
      <c r="L7" s="96" t="s">
        <v>28</v>
      </c>
      <c r="M7" s="96" t="s">
        <v>27</v>
      </c>
      <c r="N7" s="96" t="s">
        <v>29</v>
      </c>
    </row>
    <row r="8" spans="1:14" ht="42.75" x14ac:dyDescent="0.2">
      <c r="A8" s="96"/>
      <c r="B8" s="38" t="s">
        <v>45</v>
      </c>
      <c r="C8" s="38" t="s">
        <v>46</v>
      </c>
      <c r="D8" s="38" t="s">
        <v>30</v>
      </c>
      <c r="E8" s="38" t="s">
        <v>31</v>
      </c>
      <c r="F8" s="38" t="s">
        <v>32</v>
      </c>
      <c r="G8" s="38" t="s">
        <v>33</v>
      </c>
      <c r="H8" s="38" t="s">
        <v>36</v>
      </c>
      <c r="I8" s="38" t="s">
        <v>43</v>
      </c>
      <c r="J8" s="96"/>
      <c r="K8" s="96"/>
      <c r="L8" s="96"/>
      <c r="M8" s="96"/>
      <c r="N8" s="96"/>
    </row>
    <row r="9" spans="1:14" s="40" customFormat="1" ht="28.5" x14ac:dyDescent="0.25">
      <c r="A9" s="42">
        <v>1</v>
      </c>
      <c r="B9" s="43" t="s">
        <v>83</v>
      </c>
      <c r="C9" s="44" t="s">
        <v>82</v>
      </c>
      <c r="D9" s="45">
        <v>45268</v>
      </c>
      <c r="E9" s="51">
        <v>8806</v>
      </c>
      <c r="F9" s="51">
        <v>8806</v>
      </c>
      <c r="G9" s="46" t="s">
        <v>54</v>
      </c>
      <c r="H9" s="42" t="s">
        <v>38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/>
    </row>
    <row r="10" spans="1:14" s="40" customFormat="1" x14ac:dyDescent="0.25">
      <c r="A10" s="42"/>
      <c r="B10" s="43"/>
      <c r="C10" s="44"/>
      <c r="D10" s="45"/>
      <c r="E10" s="52">
        <f t="shared" ref="E10:F10" si="0">SUM(E9)</f>
        <v>8806</v>
      </c>
      <c r="F10" s="52">
        <f t="shared" si="0"/>
        <v>8806</v>
      </c>
      <c r="G10" s="46"/>
      <c r="H10" s="42"/>
      <c r="I10" s="51">
        <f>SUM(I9)</f>
        <v>0</v>
      </c>
      <c r="J10" s="51">
        <f t="shared" ref="J10:M10" si="1">SUM(J9)</f>
        <v>0</v>
      </c>
      <c r="K10" s="51">
        <f t="shared" si="1"/>
        <v>0</v>
      </c>
      <c r="L10" s="51">
        <f t="shared" si="1"/>
        <v>0</v>
      </c>
      <c r="M10" s="51">
        <f t="shared" si="1"/>
        <v>0</v>
      </c>
      <c r="N10" s="51"/>
    </row>
  </sheetData>
  <mergeCells count="12">
    <mergeCell ref="L7:L8"/>
    <mergeCell ref="A3:N3"/>
    <mergeCell ref="M7:M8"/>
    <mergeCell ref="N7:N8"/>
    <mergeCell ref="A1:N1"/>
    <mergeCell ref="A5:N5"/>
    <mergeCell ref="A7:A8"/>
    <mergeCell ref="B7:C7"/>
    <mergeCell ref="D7:E7"/>
    <mergeCell ref="F7:I7"/>
    <mergeCell ref="J7:J8"/>
    <mergeCell ref="K7:K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C9" sqref="C9"/>
    </sheetView>
  </sheetViews>
  <sheetFormatPr defaultColWidth="9.140625" defaultRowHeight="14.25" x14ac:dyDescent="0.2"/>
  <cols>
    <col min="1" max="1" width="9.28515625" style="31" bestFit="1" customWidth="1"/>
    <col min="2" max="2" width="27.7109375" style="31" bestFit="1" customWidth="1"/>
    <col min="3" max="3" width="22.42578125" style="31" bestFit="1" customWidth="1"/>
    <col min="4" max="5" width="15.7109375" style="31" bestFit="1" customWidth="1"/>
    <col min="6" max="6" width="11.42578125" style="31" bestFit="1" customWidth="1"/>
    <col min="7" max="7" width="11.5703125" style="31" customWidth="1"/>
    <col min="8" max="8" width="11.42578125" style="31" customWidth="1"/>
    <col min="9" max="9" width="11.7109375" style="31" customWidth="1"/>
    <col min="10" max="10" width="9.140625" style="31"/>
    <col min="11" max="11" width="12.5703125" style="31" customWidth="1"/>
    <col min="12" max="12" width="11.5703125" style="31" customWidth="1"/>
    <col min="13" max="13" width="11" style="31" customWidth="1"/>
    <col min="14" max="14" width="28.7109375" style="31" customWidth="1"/>
    <col min="15" max="15" width="11" style="31" customWidth="1"/>
    <col min="16" max="16384" width="9.140625" style="31"/>
  </cols>
  <sheetData>
    <row r="1" spans="1:15" x14ac:dyDescent="0.2">
      <c r="A1" s="97" t="s">
        <v>108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99" t="str">
        <f>'Annexure 7'!A3</f>
        <v>Name of the Corporate Debtor: Hubtown Bus Terminal (Vadodara) Pvt Ltd; Date of Commencement of CIRP: 24th November, 2023; List of Creditors as on: 01-02-2024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x14ac:dyDescent="0.2">
      <c r="A4" s="54"/>
      <c r="B4" s="54"/>
      <c r="C4" s="54"/>
      <c r="D4" s="54"/>
      <c r="E4" s="54"/>
      <c r="F4" s="54"/>
      <c r="G4" s="54"/>
      <c r="H4" s="54"/>
      <c r="I4" s="53"/>
      <c r="J4" s="54"/>
      <c r="K4" s="54"/>
      <c r="L4" s="54"/>
      <c r="M4" s="54"/>
      <c r="N4" s="54"/>
      <c r="O4" s="54"/>
    </row>
    <row r="5" spans="1:15" x14ac:dyDescent="0.2">
      <c r="A5" s="97" t="s">
        <v>47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2">
      <c r="A7" s="101" t="s">
        <v>81</v>
      </c>
      <c r="B7" s="96" t="s">
        <v>48</v>
      </c>
      <c r="C7" s="96" t="s">
        <v>23</v>
      </c>
      <c r="D7" s="96"/>
      <c r="E7" s="96" t="s">
        <v>24</v>
      </c>
      <c r="F7" s="96"/>
      <c r="G7" s="96"/>
      <c r="H7" s="96"/>
      <c r="I7" s="96"/>
      <c r="J7" s="96"/>
      <c r="K7" s="96" t="s">
        <v>41</v>
      </c>
      <c r="L7" s="96" t="s">
        <v>49</v>
      </c>
      <c r="M7" s="96" t="s">
        <v>27</v>
      </c>
      <c r="N7" s="96" t="s">
        <v>28</v>
      </c>
      <c r="O7" s="96" t="s">
        <v>29</v>
      </c>
    </row>
    <row r="8" spans="1:15" ht="71.25" x14ac:dyDescent="0.2">
      <c r="A8" s="101"/>
      <c r="B8" s="96"/>
      <c r="C8" s="38" t="s">
        <v>30</v>
      </c>
      <c r="D8" s="38" t="s">
        <v>31</v>
      </c>
      <c r="E8" s="38" t="s">
        <v>32</v>
      </c>
      <c r="F8" s="38" t="s">
        <v>33</v>
      </c>
      <c r="G8" s="38" t="s">
        <v>34</v>
      </c>
      <c r="H8" s="38" t="s">
        <v>35</v>
      </c>
      <c r="I8" s="38" t="s">
        <v>36</v>
      </c>
      <c r="J8" s="38" t="s">
        <v>37</v>
      </c>
      <c r="K8" s="96"/>
      <c r="L8" s="96"/>
      <c r="M8" s="96"/>
      <c r="N8" s="96"/>
      <c r="O8" s="96"/>
    </row>
    <row r="9" spans="1:15" x14ac:dyDescent="0.2">
      <c r="A9" s="47">
        <v>1</v>
      </c>
      <c r="B9" s="74" t="s">
        <v>88</v>
      </c>
      <c r="C9" s="74" t="s">
        <v>87</v>
      </c>
      <c r="D9" s="79">
        <v>377600</v>
      </c>
      <c r="E9" s="79">
        <v>377600</v>
      </c>
      <c r="F9" s="47" t="s">
        <v>54</v>
      </c>
      <c r="G9" s="75"/>
      <c r="H9" s="75"/>
      <c r="I9" s="81" t="s">
        <v>38</v>
      </c>
      <c r="J9" s="81" t="s">
        <v>86</v>
      </c>
      <c r="K9" s="81"/>
      <c r="L9" s="81"/>
      <c r="M9" s="81"/>
      <c r="N9" s="81"/>
      <c r="O9" s="81"/>
    </row>
    <row r="10" spans="1:15" s="77" customFormat="1" x14ac:dyDescent="0.2">
      <c r="A10" s="76"/>
      <c r="B10" s="76" t="s">
        <v>50</v>
      </c>
      <c r="C10" s="76"/>
      <c r="D10" s="80">
        <f>SUM(D9)</f>
        <v>377600</v>
      </c>
      <c r="E10" s="80">
        <f>SUM(E9)</f>
        <v>377600</v>
      </c>
      <c r="F10" s="76"/>
      <c r="G10" s="76"/>
      <c r="H10" s="76"/>
      <c r="I10" s="39"/>
      <c r="J10" s="76"/>
      <c r="K10" s="76"/>
      <c r="L10" s="76"/>
      <c r="M10" s="76"/>
      <c r="N10" s="76"/>
      <c r="O10" s="76"/>
    </row>
    <row r="11" spans="1:15" x14ac:dyDescent="0.2">
      <c r="E11" s="78"/>
    </row>
  </sheetData>
  <mergeCells count="12">
    <mergeCell ref="L7:L8"/>
    <mergeCell ref="M7:M8"/>
    <mergeCell ref="N7:N8"/>
    <mergeCell ref="O7:O8"/>
    <mergeCell ref="A1:O1"/>
    <mergeCell ref="A3:O3"/>
    <mergeCell ref="A5:O5"/>
    <mergeCell ref="A7:A8"/>
    <mergeCell ref="B7:B8"/>
    <mergeCell ref="C7:D7"/>
    <mergeCell ref="E7:J7"/>
    <mergeCell ref="K7:K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workbookViewId="0"/>
  </sheetViews>
  <sheetFormatPr defaultColWidth="9.140625" defaultRowHeight="14.25" x14ac:dyDescent="0.25"/>
  <cols>
    <col min="1" max="2" width="9.140625" style="54"/>
    <col min="3" max="3" width="31.7109375" style="54" customWidth="1"/>
    <col min="4" max="4" width="12" style="54" bestFit="1" customWidth="1"/>
    <col min="5" max="5" width="10.7109375" style="54" bestFit="1" customWidth="1"/>
    <col min="6" max="6" width="11.7109375" style="54" customWidth="1"/>
    <col min="7" max="7" width="11.42578125" style="54" bestFit="1" customWidth="1"/>
    <col min="8" max="8" width="15" style="54" customWidth="1"/>
    <col min="9" max="9" width="14" style="54" customWidth="1"/>
    <col min="10" max="10" width="13" style="54" customWidth="1"/>
    <col min="11" max="11" width="14.42578125" style="54" customWidth="1"/>
    <col min="12" max="12" width="16.85546875" style="54" customWidth="1"/>
    <col min="13" max="13" width="12.5703125" style="54" customWidth="1"/>
    <col min="14" max="14" width="19.5703125" style="54" customWidth="1"/>
    <col min="15" max="15" width="14.140625" style="54" customWidth="1"/>
    <col min="16" max="16384" width="9.140625" style="54"/>
  </cols>
  <sheetData>
    <row r="2" spans="2:15" x14ac:dyDescent="0.25">
      <c r="B2" s="97" t="s">
        <v>107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2:15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x14ac:dyDescent="0.25">
      <c r="B4" s="97" t="str">
        <f>'Annexure 8'!A3</f>
        <v>Name of the Corporate Debtor: Hubtown Bus Terminal (Vadodara) Pvt Ltd; Date of Commencement of CIRP: 24th November, 2023; List of Creditors as on: 01-02-2024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5" x14ac:dyDescent="0.25">
      <c r="J5" s="53"/>
    </row>
    <row r="6" spans="2:15" x14ac:dyDescent="0.25">
      <c r="B6" s="97" t="s">
        <v>59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5" x14ac:dyDescent="0.25">
      <c r="B7" s="40"/>
    </row>
    <row r="8" spans="2:15" x14ac:dyDescent="0.25">
      <c r="B8" s="96" t="s">
        <v>78</v>
      </c>
      <c r="C8" s="96" t="s">
        <v>22</v>
      </c>
      <c r="D8" s="96" t="s">
        <v>23</v>
      </c>
      <c r="E8" s="96"/>
      <c r="F8" s="96" t="s">
        <v>24</v>
      </c>
      <c r="G8" s="96"/>
      <c r="H8" s="96"/>
      <c r="I8" s="96"/>
      <c r="J8" s="96"/>
      <c r="K8" s="96" t="s">
        <v>25</v>
      </c>
      <c r="L8" s="96" t="s">
        <v>26</v>
      </c>
      <c r="M8" s="96" t="s">
        <v>27</v>
      </c>
      <c r="N8" s="96" t="s">
        <v>28</v>
      </c>
      <c r="O8" s="96" t="s">
        <v>29</v>
      </c>
    </row>
    <row r="9" spans="2:15" ht="57" x14ac:dyDescent="0.25">
      <c r="B9" s="96"/>
      <c r="C9" s="96"/>
      <c r="D9" s="38" t="s">
        <v>30</v>
      </c>
      <c r="E9" s="38" t="s">
        <v>31</v>
      </c>
      <c r="F9" s="38" t="s">
        <v>32</v>
      </c>
      <c r="G9" s="38" t="s">
        <v>33</v>
      </c>
      <c r="H9" s="38" t="s">
        <v>34</v>
      </c>
      <c r="I9" s="38" t="s">
        <v>35</v>
      </c>
      <c r="J9" s="38" t="s">
        <v>36</v>
      </c>
      <c r="K9" s="96"/>
      <c r="L9" s="96"/>
      <c r="M9" s="96"/>
      <c r="N9" s="96"/>
      <c r="O9" s="96"/>
    </row>
    <row r="10" spans="2:15" ht="28.5" x14ac:dyDescent="0.25">
      <c r="B10" s="55">
        <v>1</v>
      </c>
      <c r="C10" s="56" t="s">
        <v>89</v>
      </c>
      <c r="D10" s="57">
        <v>45272</v>
      </c>
      <c r="E10" s="58">
        <v>3190</v>
      </c>
      <c r="F10" s="58">
        <v>3190</v>
      </c>
      <c r="G10" s="55"/>
      <c r="H10" s="42"/>
      <c r="I10" s="42"/>
      <c r="J10" s="42" t="s">
        <v>38</v>
      </c>
      <c r="K10" s="42"/>
      <c r="L10" s="42"/>
      <c r="M10" s="42"/>
      <c r="N10" s="42"/>
      <c r="O10" s="42"/>
    </row>
    <row r="11" spans="2:15" x14ac:dyDescent="0.25">
      <c r="B11" s="55"/>
      <c r="C11" s="55" t="s">
        <v>50</v>
      </c>
      <c r="D11" s="55"/>
      <c r="E11" s="59">
        <f>SUM(E10)</f>
        <v>3190</v>
      </c>
      <c r="F11" s="59">
        <f>SUM(F10)</f>
        <v>3190</v>
      </c>
      <c r="G11" s="55"/>
      <c r="H11" s="55"/>
      <c r="I11" s="55"/>
      <c r="J11" s="55"/>
      <c r="K11" s="55"/>
      <c r="L11" s="55"/>
      <c r="M11" s="55"/>
      <c r="N11" s="55"/>
      <c r="O11" s="55"/>
    </row>
  </sheetData>
  <mergeCells count="12">
    <mergeCell ref="L8:L9"/>
    <mergeCell ref="M8:M9"/>
    <mergeCell ref="N8:N9"/>
    <mergeCell ref="O8:O9"/>
    <mergeCell ref="B2:O2"/>
    <mergeCell ref="B4:O4"/>
    <mergeCell ref="B6:O6"/>
    <mergeCell ref="B8:B9"/>
    <mergeCell ref="C8:C9"/>
    <mergeCell ref="D8:E8"/>
    <mergeCell ref="F8:J8"/>
    <mergeCell ref="K8:K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K6" sqref="K6:K8"/>
    </sheetView>
  </sheetViews>
  <sheetFormatPr defaultColWidth="9.140625" defaultRowHeight="15" x14ac:dyDescent="0.25"/>
  <cols>
    <col min="1" max="3" width="9.140625" style="9"/>
    <col min="4" max="4" width="11.85546875" style="9" customWidth="1"/>
    <col min="5" max="5" width="15.5703125" style="9" customWidth="1"/>
    <col min="6" max="6" width="17.140625" style="9" customWidth="1"/>
    <col min="7" max="7" width="9.140625" style="9"/>
    <col min="8" max="8" width="10.140625" style="9" customWidth="1"/>
    <col min="9" max="10" width="9.140625" style="9"/>
    <col min="11" max="11" width="11.140625" style="9" customWidth="1"/>
    <col min="12" max="13" width="9.140625" style="9"/>
    <col min="14" max="14" width="11.42578125" style="9" customWidth="1"/>
    <col min="15" max="15" width="11.140625" style="9" customWidth="1"/>
    <col min="16" max="16384" width="9.140625" style="9"/>
  </cols>
  <sheetData>
    <row r="1" spans="1:16" x14ac:dyDescent="0.25">
      <c r="I1" s="1" t="s">
        <v>18</v>
      </c>
    </row>
    <row r="2" spans="1:16" s="103" customFormat="1" ht="14.45" customHeight="1" x14ac:dyDescent="0.25">
      <c r="A2" s="103" t="s">
        <v>60</v>
      </c>
    </row>
    <row r="3" spans="1:16" x14ac:dyDescent="0.25">
      <c r="I3" s="2"/>
    </row>
    <row r="4" spans="1:16" x14ac:dyDescent="0.25">
      <c r="I4" s="1" t="s">
        <v>19</v>
      </c>
    </row>
    <row r="5" spans="1:16" ht="15.75" thickBot="1" x14ac:dyDescent="0.3">
      <c r="P5" s="5" t="s">
        <v>20</v>
      </c>
    </row>
    <row r="6" spans="1:16" ht="28.5" customHeight="1" thickBot="1" x14ac:dyDescent="0.3">
      <c r="A6" s="88" t="s">
        <v>21</v>
      </c>
      <c r="B6" s="88" t="s">
        <v>22</v>
      </c>
      <c r="C6" s="82" t="s">
        <v>23</v>
      </c>
      <c r="D6" s="84"/>
      <c r="E6" s="82" t="s">
        <v>24</v>
      </c>
      <c r="F6" s="83"/>
      <c r="G6" s="83"/>
      <c r="H6" s="83"/>
      <c r="I6" s="83"/>
      <c r="J6" s="84"/>
      <c r="K6" s="88" t="s">
        <v>25</v>
      </c>
      <c r="L6" s="88" t="s">
        <v>26</v>
      </c>
      <c r="M6" s="88" t="s">
        <v>27</v>
      </c>
      <c r="N6" s="88" t="s">
        <v>28</v>
      </c>
      <c r="O6" s="88" t="s">
        <v>29</v>
      </c>
    </row>
    <row r="7" spans="1:16" ht="42.75" customHeight="1" x14ac:dyDescent="0.25">
      <c r="A7" s="102"/>
      <c r="B7" s="102"/>
      <c r="C7" s="102" t="s">
        <v>30</v>
      </c>
      <c r="D7" s="88" t="s">
        <v>31</v>
      </c>
      <c r="E7" s="88" t="s">
        <v>32</v>
      </c>
      <c r="F7" s="88" t="s">
        <v>33</v>
      </c>
      <c r="G7" s="88" t="s">
        <v>34</v>
      </c>
      <c r="H7" s="88" t="s">
        <v>35</v>
      </c>
      <c r="I7" s="88" t="s">
        <v>36</v>
      </c>
      <c r="J7" s="88" t="s">
        <v>37</v>
      </c>
      <c r="K7" s="102"/>
      <c r="L7" s="102"/>
      <c r="M7" s="102"/>
      <c r="N7" s="102"/>
      <c r="O7" s="102"/>
    </row>
    <row r="8" spans="1:16" ht="30" customHeight="1" thickBot="1" x14ac:dyDescent="0.3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6" s="11" customFormat="1" ht="13.5" thickBot="1" x14ac:dyDescent="0.25">
      <c r="A9" s="8"/>
      <c r="B9" s="8"/>
      <c r="C9" s="8"/>
      <c r="D9" s="8"/>
      <c r="E9" s="10"/>
      <c r="F9" s="10"/>
      <c r="G9" s="8"/>
      <c r="H9" s="8"/>
      <c r="I9" s="8"/>
      <c r="J9" s="8"/>
      <c r="K9" s="8"/>
      <c r="L9" s="8"/>
      <c r="M9" s="8"/>
      <c r="N9" s="8"/>
      <c r="O9" s="10"/>
      <c r="P9" s="6"/>
    </row>
    <row r="10" spans="1:16" ht="15.75" thickBot="1" x14ac:dyDescent="0.3">
      <c r="A10" s="8"/>
      <c r="B10" s="8"/>
      <c r="C10" s="8"/>
      <c r="D10" s="8"/>
      <c r="E10" s="10"/>
      <c r="F10" s="10"/>
      <c r="G10" s="8"/>
      <c r="H10" s="8"/>
      <c r="I10" s="8"/>
      <c r="J10" s="8"/>
      <c r="K10" s="8"/>
      <c r="L10" s="8"/>
      <c r="M10" s="8"/>
      <c r="N10" s="8"/>
      <c r="O10" s="10"/>
      <c r="P10" s="7"/>
    </row>
    <row r="11" spans="1:16" ht="15.75" thickBot="1" x14ac:dyDescent="0.3">
      <c r="A11" s="8"/>
      <c r="B11" s="8"/>
      <c r="C11" s="8"/>
      <c r="D11" s="8"/>
      <c r="E11" s="10"/>
      <c r="F11" s="10"/>
      <c r="G11" s="8"/>
      <c r="H11" s="8"/>
      <c r="I11" s="8"/>
      <c r="J11" s="8"/>
      <c r="K11" s="8"/>
      <c r="L11" s="8"/>
      <c r="M11" s="8"/>
      <c r="N11" s="8"/>
      <c r="O11" s="10"/>
      <c r="P11" s="7"/>
    </row>
    <row r="12" spans="1:16" ht="15.75" thickBot="1" x14ac:dyDescent="0.3">
      <c r="A12" s="8"/>
      <c r="B12" s="8"/>
      <c r="C12" s="8"/>
      <c r="D12" s="8"/>
      <c r="E12" s="10"/>
      <c r="F12" s="10"/>
      <c r="G12" s="8"/>
      <c r="H12" s="8"/>
      <c r="I12" s="8"/>
      <c r="J12" s="8"/>
      <c r="K12" s="8"/>
      <c r="L12" s="8"/>
      <c r="M12" s="8"/>
      <c r="N12" s="8"/>
      <c r="O12" s="10"/>
      <c r="P12" s="7"/>
    </row>
    <row r="13" spans="1:16" ht="15.75" thickBot="1" x14ac:dyDescent="0.3">
      <c r="A13" s="8"/>
      <c r="B13" s="8"/>
      <c r="C13" s="8"/>
      <c r="D13" s="8"/>
      <c r="E13" s="10"/>
      <c r="F13" s="10"/>
      <c r="G13" s="8"/>
      <c r="H13" s="8"/>
      <c r="I13" s="8"/>
      <c r="J13" s="8"/>
      <c r="K13" s="8"/>
      <c r="L13" s="8"/>
      <c r="M13" s="8"/>
      <c r="N13" s="8"/>
      <c r="O13" s="10"/>
      <c r="P13" s="7"/>
    </row>
    <row r="14" spans="1:16" ht="15.75" thickBot="1" x14ac:dyDescent="0.3">
      <c r="A14" s="8"/>
      <c r="B14" s="8"/>
      <c r="C14" s="8"/>
      <c r="D14" s="8"/>
      <c r="E14" s="10"/>
      <c r="F14" s="10"/>
      <c r="G14" s="8"/>
      <c r="H14" s="8"/>
      <c r="I14" s="8"/>
      <c r="J14" s="8"/>
      <c r="K14" s="8"/>
      <c r="L14" s="8"/>
      <c r="M14" s="8"/>
      <c r="N14" s="8"/>
      <c r="O14" s="10"/>
    </row>
  </sheetData>
  <mergeCells count="18">
    <mergeCell ref="A2:XFD2"/>
    <mergeCell ref="L6:L8"/>
    <mergeCell ref="M6:M8"/>
    <mergeCell ref="N6:N8"/>
    <mergeCell ref="O6:O8"/>
    <mergeCell ref="C7:C8"/>
    <mergeCell ref="D7:D8"/>
    <mergeCell ref="E7:E8"/>
    <mergeCell ref="F7:F8"/>
    <mergeCell ref="G7:G8"/>
    <mergeCell ref="H7:H8"/>
    <mergeCell ref="A6:A8"/>
    <mergeCell ref="B6:B8"/>
    <mergeCell ref="C6:D6"/>
    <mergeCell ref="E6:J6"/>
    <mergeCell ref="K6:K8"/>
    <mergeCell ref="I7:I8"/>
    <mergeCell ref="J7:J8"/>
  </mergeCells>
  <pageMargins left="0.75" right="0.70866141732283472" top="0.74803149606299213" bottom="0.74803149606299213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16" sqref="A16"/>
    </sheetView>
  </sheetViews>
  <sheetFormatPr defaultColWidth="9.140625" defaultRowHeight="15" x14ac:dyDescent="0.25"/>
  <cols>
    <col min="1" max="4" width="9.140625" style="9"/>
    <col min="5" max="5" width="13.140625" style="9" customWidth="1"/>
    <col min="6" max="6" width="10.85546875" style="9" customWidth="1"/>
    <col min="7" max="7" width="11.42578125" style="9" customWidth="1"/>
    <col min="8" max="9" width="10.140625" style="9" customWidth="1"/>
    <col min="10" max="10" width="12" style="9" customWidth="1"/>
    <col min="11" max="11" width="10.85546875" style="9" customWidth="1"/>
    <col min="12" max="12" width="10.5703125" style="9" customWidth="1"/>
    <col min="13" max="13" width="12" style="9" customWidth="1"/>
    <col min="14" max="14" width="10.42578125" style="9" customWidth="1"/>
    <col min="15" max="15" width="11.85546875" style="9" customWidth="1"/>
    <col min="16" max="16384" width="9.140625" style="9"/>
  </cols>
  <sheetData>
    <row r="1" spans="1:14" x14ac:dyDescent="0.25">
      <c r="I1" s="1" t="s">
        <v>39</v>
      </c>
    </row>
    <row r="2" spans="1:14" s="103" customFormat="1" ht="14.45" customHeight="1" x14ac:dyDescent="0.25">
      <c r="A2" s="103" t="str">
        <f>'Annexure 1'!2:2</f>
        <v>Name of the Corporate Debtor: Jay Formulations Limited; Date of Commencement of CIRP: 26-09-2023; List of Creditors as on: 23-01-2024</v>
      </c>
    </row>
    <row r="3" spans="1:14" x14ac:dyDescent="0.25">
      <c r="I3" s="2"/>
    </row>
    <row r="4" spans="1:14" x14ac:dyDescent="0.25">
      <c r="I4" s="1" t="s">
        <v>40</v>
      </c>
    </row>
    <row r="5" spans="1:14" ht="15.75" thickBot="1" x14ac:dyDescent="0.3"/>
    <row r="6" spans="1:14" ht="27.75" customHeight="1" thickBot="1" x14ac:dyDescent="0.3">
      <c r="A6" s="104" t="s">
        <v>21</v>
      </c>
      <c r="B6" s="104" t="s">
        <v>22</v>
      </c>
      <c r="C6" s="107" t="s">
        <v>23</v>
      </c>
      <c r="D6" s="108"/>
      <c r="E6" s="107" t="s">
        <v>24</v>
      </c>
      <c r="F6" s="109"/>
      <c r="G6" s="109"/>
      <c r="H6" s="109"/>
      <c r="I6" s="108"/>
      <c r="J6" s="104" t="s">
        <v>41</v>
      </c>
      <c r="K6" s="104" t="s">
        <v>26</v>
      </c>
      <c r="L6" s="104" t="s">
        <v>27</v>
      </c>
      <c r="M6" s="104" t="s">
        <v>28</v>
      </c>
      <c r="N6" s="104" t="s">
        <v>29</v>
      </c>
    </row>
    <row r="7" spans="1:14" ht="71.25" customHeight="1" x14ac:dyDescent="0.25">
      <c r="A7" s="105"/>
      <c r="B7" s="105"/>
      <c r="C7" s="104" t="s">
        <v>30</v>
      </c>
      <c r="D7" s="104" t="s">
        <v>31</v>
      </c>
      <c r="E7" s="104" t="s">
        <v>32</v>
      </c>
      <c r="F7" s="104" t="s">
        <v>33</v>
      </c>
      <c r="G7" s="104" t="s">
        <v>35</v>
      </c>
      <c r="H7" s="104" t="s">
        <v>36</v>
      </c>
      <c r="I7" s="104" t="s">
        <v>37</v>
      </c>
      <c r="J7" s="105"/>
      <c r="K7" s="105"/>
      <c r="L7" s="105"/>
      <c r="M7" s="105"/>
      <c r="N7" s="105"/>
    </row>
    <row r="8" spans="1:14" ht="15.75" thickBo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ht="15.75" thickBot="1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75" thickBot="1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.75" thickBot="1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75" thickBot="1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17">
    <mergeCell ref="A2:XFD2"/>
    <mergeCell ref="K6:K8"/>
    <mergeCell ref="L6:L8"/>
    <mergeCell ref="M6:M8"/>
    <mergeCell ref="N6:N8"/>
    <mergeCell ref="C7:C8"/>
    <mergeCell ref="D7:D8"/>
    <mergeCell ref="F7:F8"/>
    <mergeCell ref="A6:A8"/>
    <mergeCell ref="B6:B8"/>
    <mergeCell ref="C6:D6"/>
    <mergeCell ref="E6:I6"/>
    <mergeCell ref="J6:J8"/>
    <mergeCell ref="E7:E8"/>
    <mergeCell ref="G7:G8"/>
    <mergeCell ref="H7:H8"/>
    <mergeCell ref="I7:I8"/>
  </mergeCells>
  <pageMargins left="0.8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Annexure 2</vt:lpstr>
      <vt:lpstr>Annexure 3</vt:lpstr>
      <vt:lpstr>Annexure 7</vt:lpstr>
      <vt:lpstr>Annexure 8</vt:lpstr>
      <vt:lpstr>Annexure 9</vt:lpstr>
      <vt:lpstr>Annexure 1</vt:lpstr>
      <vt:lpstr>Annexure-2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Reshma Mangtani</dc:creator>
  <cp:lastModifiedBy>Saniya Mansuri</cp:lastModifiedBy>
  <cp:lastPrinted>2023-12-08T06:29:35Z</cp:lastPrinted>
  <dcterms:created xsi:type="dcterms:W3CDTF">2015-06-05T18:17:20Z</dcterms:created>
  <dcterms:modified xsi:type="dcterms:W3CDTF">2024-02-09T13:47:07Z</dcterms:modified>
</cp:coreProperties>
</file>